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<sst xmlns="http://schemas.openxmlformats.org/spreadsheetml/2006/main" count="59" uniqueCount="54">
  <si>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lb to</t>
  </si>
  <si>
    <t>Srvg</t>
  </si>
  <si>
    <t>Days.</t>
  </si>
  <si>
    <t>remainder</t>
  </si>
  <si>
    <t>Have</t>
  </si>
  <si>
    <t>Roast</t>
  </si>
  <si>
    <t>Pan 11x17" oz to bake at once</t>
  </si>
  <si>
    <t>$/pound sale/regular 8/2010</t>
  </si>
  <si>
    <t xml:space="preserve">      Nut     Wk ^</t>
  </si>
  <si>
    <t>x = Purchased       - = need to buy</t>
  </si>
  <si>
    <t>Buy</t>
  </si>
  <si>
    <t>Oz</t>
  </si>
  <si>
    <t>NeedOz</t>
  </si>
  <si>
    <t>Need lb</t>
  </si>
  <si>
    <t xml:space="preserve">oz  </t>
  </si>
  <si>
    <t>lb</t>
  </si>
  <si>
    <t>Min.</t>
  </si>
  <si>
    <t xml:space="preserve">     Pan      for one layer</t>
  </si>
  <si>
    <t>TJ1/11/11 Trader Joe's</t>
  </si>
  <si>
    <t>FnEasy  Fresh &amp; Easy</t>
  </si>
  <si>
    <t>Sunflower bulk</t>
  </si>
  <si>
    <t>Sprouts</t>
  </si>
  <si>
    <t>lb Almonds, Raw              -ob             (odd/even day breakfast/lunch/supper)</t>
  </si>
  <si>
    <t>16oz</t>
  </si>
  <si>
    <t>2.99 sale 10/6/10</t>
  </si>
  <si>
    <t>lb Cashews Whole           -el</t>
  </si>
  <si>
    <t>4.99 sale</t>
  </si>
  <si>
    <t>lb Flax Seed Meal            -es</t>
  </si>
  <si>
    <t xml:space="preserve"> </t>
  </si>
  <si>
    <t>2.69 (3/10 price)</t>
  </si>
  <si>
    <t>lb Peanut Butter                -os</t>
  </si>
  <si>
    <t>lb Pecan  Pcs/Hlvs                -oL</t>
  </si>
  <si>
    <t>12oz</t>
  </si>
  <si>
    <t>lb Sunflower seed            -es</t>
  </si>
  <si>
    <t>6oz</t>
  </si>
  <si>
    <t>lb Walnut Pcs/Hlvs          -eb</t>
  </si>
  <si>
    <t>14oz</t>
  </si>
  <si>
    <t>oz Psyllium Whole Husks, raw, as Yerba Prima (oz)</t>
  </si>
  <si>
    <t xml:space="preserve">  Totals</t>
  </si>
  <si>
    <t>&lt;&lt; Date of sheet</t>
  </si>
  <si>
    <t>e'ven o'dd b'kfst l'unch s'upper</t>
  </si>
  <si>
    <t>Cheese Lunches</t>
  </si>
  <si>
    <t>Beginning date</t>
  </si>
  <si>
    <t>Ending Date</t>
  </si>
  <si>
    <t>Days</t>
  </si>
  <si>
    <t>Weeks</t>
  </si>
  <si>
    <t>Using the spreadsheet:  Change the Beginning &amp; ending dates,Serving oz and Have (lb on hand)</t>
  </si>
  <si>
    <t>The spreadsheet will calculate what you need to buy in pounds</t>
  </si>
  <si>
    <t>ROASTING the nuts:   Preheat oven to 350 degrees</t>
  </si>
  <si>
    <t>Spread a SINGLE layer of nuts out on a shalow pan &amp; bake for time in Roast Min.</t>
  </si>
  <si>
    <t xml:space="preserve">  Using 3 shallow pans in my oven, top roasts fastest, bottom next and middle slowest.</t>
  </si>
  <si>
    <t xml:space="preserve">  Most even roasting is done with single pan on oven shelf just above the middle of the oven.</t>
  </si>
  <si>
    <t xml:space="preserve"> Try a coffee roaster or the West Bend 82386 Kettle Krazy Popcorn Popper &amp; Nut Roaster</t>
  </si>
  <si>
    <t>Protection:  Format/Cells/Cell Protection/Protected;  Tools/Protect Document/Sheet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</si>
</sst>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0"/>
    <numFmt numFmtId="168" formatCode="#,##0.00"/>
    <numFmt numFmtId="169" formatCode="\$#,##0.00_);&quot;($&quot;#,##0.00\)"/>
    <numFmt numFmtId="170" formatCode="M/D/YY"/>
    <numFmt numFmtId="171" formatCode="M/D/YYYY"/>
  </numFmts>
  <fonts count="2">
    <font>
      <sz val="10"/>
      <name val="Arial"/>
      <family val="2"/>
    </font>
    <font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169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6.8515625" defaultRowHeight="12.75"/>
  <cols>
    <col min="1" max="1" width="23.28125" style="1" customWidth="1"/>
    <col min="2" max="2" width="0.85546875" style="1" customWidth="1"/>
    <col min="3" max="3" width="8.7109375" style="1" customWidth="1"/>
    <col min="4" max="4" width="7.140625" style="1" customWidth="1"/>
    <col min="5" max="5" width="11.57421875" style="1" customWidth="1"/>
    <col min="6" max="6" width="11.28125" style="1" customWidth="1"/>
    <col min="7" max="7" width="6.57421875" style="1" customWidth="1"/>
    <col min="8" max="10" width="8.00390625" style="1" customWidth="1"/>
    <col min="11" max="14" width="10.00390625" style="1" customWidth="1"/>
    <col min="15" max="16384" width="7.00390625" style="1" customWidth="1"/>
  </cols>
  <sheetData>
    <row r="1" spans="1:11" ht="19.5" customHeight="1">
      <c r="A1" s="2">
        <f>A18</f>
        <v>20.142857142857142</v>
      </c>
      <c r="C1" s="3" t="s">
        <v>0</v>
      </c>
      <c r="D1" s="1" t="s">
        <v>1</v>
      </c>
      <c r="E1" s="2">
        <f>A1*7</f>
        <v>141</v>
      </c>
      <c r="F1" s="2" t="s">
        <v>2</v>
      </c>
      <c r="G1" s="2" t="s">
        <v>3</v>
      </c>
      <c r="H1" s="3" t="s">
        <v>4</v>
      </c>
      <c r="I1" s="3" t="s">
        <v>5</v>
      </c>
      <c r="J1" s="3" t="s">
        <v>6</v>
      </c>
      <c r="K1" s="1" t="s">
        <v>7</v>
      </c>
    </row>
    <row r="2" spans="1:14" s="8" customFormat="1" ht="19.5" customHeight="1">
      <c r="A2" s="4" t="s">
        <v>8</v>
      </c>
      <c r="B2" s="4" t="s">
        <v>9</v>
      </c>
      <c r="C2" s="3" t="s">
        <v>10</v>
      </c>
      <c r="D2" s="5" t="s">
        <v>11</v>
      </c>
      <c r="E2" s="6" t="s">
        <v>12</v>
      </c>
      <c r="F2" s="6" t="s">
        <v>13</v>
      </c>
      <c r="G2" s="6" t="s">
        <v>14</v>
      </c>
      <c r="H2" s="3" t="s">
        <v>15</v>
      </c>
      <c r="I2" s="3" t="s">
        <v>16</v>
      </c>
      <c r="J2" s="7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19.5" customHeight="1">
      <c r="A3" s="1" t="s">
        <v>22</v>
      </c>
      <c r="C3" s="3">
        <f>F3-H3</f>
        <v>4.15625</v>
      </c>
      <c r="D3" s="5">
        <v>1</v>
      </c>
      <c r="E3" s="3">
        <f>D3*$E$1/2</f>
        <v>70.5</v>
      </c>
      <c r="F3" s="9">
        <f>E3/16</f>
        <v>4.40625</v>
      </c>
      <c r="G3" s="10">
        <f>MOD(E3,16)</f>
        <v>6.5</v>
      </c>
      <c r="H3" s="11">
        <v>0.25</v>
      </c>
      <c r="I3" s="10">
        <v>13</v>
      </c>
      <c r="J3" s="3" t="s">
        <v>23</v>
      </c>
      <c r="K3" s="12">
        <v>4.49</v>
      </c>
      <c r="L3" s="12">
        <v>4.59</v>
      </c>
      <c r="M3" s="4" t="s">
        <v>24</v>
      </c>
      <c r="N3" s="8"/>
    </row>
    <row r="4" spans="1:14" ht="18" customHeight="1">
      <c r="A4" s="1" t="s">
        <v>25</v>
      </c>
      <c r="C4" s="3">
        <f>F4-H4</f>
        <v>3.65625</v>
      </c>
      <c r="D4" s="5">
        <v>1</v>
      </c>
      <c r="E4" s="3">
        <f>D4*$E$1/2</f>
        <v>70.5</v>
      </c>
      <c r="F4" s="9">
        <f>E4/16</f>
        <v>4.40625</v>
      </c>
      <c r="G4" s="10">
        <f>MOD(E4,16)</f>
        <v>6.5</v>
      </c>
      <c r="H4" s="11">
        <v>0.75</v>
      </c>
      <c r="I4" s="10">
        <v>14</v>
      </c>
      <c r="J4" s="3" t="s">
        <v>23</v>
      </c>
      <c r="K4" s="12">
        <v>5.49</v>
      </c>
      <c r="L4" s="12">
        <v>5.29</v>
      </c>
      <c r="M4" s="4"/>
      <c r="N4" s="8" t="s">
        <v>26</v>
      </c>
    </row>
    <row r="5" spans="1:14" ht="19.5" customHeight="1">
      <c r="A5" s="1" t="s">
        <v>27</v>
      </c>
      <c r="C5" s="3">
        <f>F5-H5</f>
        <v>1.203125</v>
      </c>
      <c r="D5" s="5">
        <v>0.5</v>
      </c>
      <c r="E5" s="3">
        <f>D5*$E$1/2</f>
        <v>35.25</v>
      </c>
      <c r="F5" s="9">
        <f>E5/16</f>
        <v>2.203125</v>
      </c>
      <c r="G5" s="10">
        <f>MOD(E5,16)</f>
        <v>3.25</v>
      </c>
      <c r="H5" s="11">
        <v>1</v>
      </c>
      <c r="I5" s="10" t="s">
        <v>28</v>
      </c>
      <c r="J5" s="3"/>
      <c r="K5" s="12" t="s">
        <v>29</v>
      </c>
      <c r="L5" s="12"/>
      <c r="M5" s="4"/>
      <c r="N5" s="8"/>
    </row>
    <row r="6" spans="1:13" ht="19.5" customHeight="1">
      <c r="A6" s="1" t="s">
        <v>30</v>
      </c>
      <c r="C6" s="3">
        <f>F6-H6</f>
        <v>3.40625</v>
      </c>
      <c r="D6" s="5">
        <v>1</v>
      </c>
      <c r="E6" s="3">
        <f>D6*$E$1/2</f>
        <v>70.5</v>
      </c>
      <c r="F6" s="9">
        <f>E6/16</f>
        <v>4.40625</v>
      </c>
      <c r="G6" s="10">
        <f>MOD(E6,16)</f>
        <v>6.5</v>
      </c>
      <c r="H6" s="11">
        <v>1</v>
      </c>
      <c r="I6" s="10" t="s">
        <v>28</v>
      </c>
      <c r="J6" s="3"/>
      <c r="K6" s="12"/>
      <c r="L6" s="12"/>
      <c r="M6" s="4"/>
    </row>
    <row r="7" spans="1:14" ht="20.25" customHeight="1">
      <c r="A7" s="1" t="s">
        <v>31</v>
      </c>
      <c r="C7" s="3">
        <f>F7-H7</f>
        <v>1.953125</v>
      </c>
      <c r="D7" s="5">
        <v>0.5</v>
      </c>
      <c r="E7" s="3">
        <f>D7*$E$1/2</f>
        <v>35.25</v>
      </c>
      <c r="F7" s="9">
        <f>E7/16</f>
        <v>2.203125</v>
      </c>
      <c r="G7" s="10">
        <f>MOD(E7,16)</f>
        <v>3.25</v>
      </c>
      <c r="H7" s="11">
        <v>0.25</v>
      </c>
      <c r="I7" s="10">
        <v>11</v>
      </c>
      <c r="J7" s="3" t="s">
        <v>32</v>
      </c>
      <c r="K7" s="12">
        <v>6.49</v>
      </c>
      <c r="L7" s="12">
        <v>8.5</v>
      </c>
      <c r="M7" s="4"/>
      <c r="N7" s="8"/>
    </row>
    <row r="8" spans="1:14" ht="19.5" customHeight="1">
      <c r="A8" s="1" t="s">
        <v>33</v>
      </c>
      <c r="B8" s="1" t="s">
        <v>28</v>
      </c>
      <c r="C8" s="3">
        <f>F8-H8</f>
        <v>1.5968750000000007</v>
      </c>
      <c r="D8" s="5">
        <v>1.1</v>
      </c>
      <c r="E8" s="3">
        <f>D8*$E$1/2</f>
        <v>77.55000000000001</v>
      </c>
      <c r="F8" s="9">
        <f>E8/16</f>
        <v>4.846875000000001</v>
      </c>
      <c r="G8" s="10">
        <f>MOD(E8,16)</f>
        <v>13.550000000000011</v>
      </c>
      <c r="H8" s="11">
        <v>3.25</v>
      </c>
      <c r="I8" s="10">
        <v>10</v>
      </c>
      <c r="J8" s="3" t="s">
        <v>34</v>
      </c>
      <c r="K8" s="12">
        <v>1.49</v>
      </c>
      <c r="L8" s="12">
        <v>1.98</v>
      </c>
      <c r="M8" s="4"/>
      <c r="N8" s="8"/>
    </row>
    <row r="9" spans="1:14" ht="19.5" customHeight="1">
      <c r="A9" s="1" t="s">
        <v>35</v>
      </c>
      <c r="B9" s="1" t="s">
        <v>28</v>
      </c>
      <c r="C9" s="3">
        <f>F9-H9</f>
        <v>1.2874999999999996</v>
      </c>
      <c r="D9" s="5">
        <v>1.2</v>
      </c>
      <c r="E9" s="3">
        <f>D9*$E$1/2</f>
        <v>84.6</v>
      </c>
      <c r="F9" s="9">
        <f>E9/16</f>
        <v>5.2875</v>
      </c>
      <c r="G9" s="10">
        <f>MOD(E9,16)</f>
        <v>4.599999999999994</v>
      </c>
      <c r="H9" s="11">
        <v>4</v>
      </c>
      <c r="I9" s="10">
        <v>14</v>
      </c>
      <c r="J9" s="3" t="s">
        <v>36</v>
      </c>
      <c r="K9" s="12">
        <v>5.49</v>
      </c>
      <c r="L9" s="12">
        <v>5.99</v>
      </c>
      <c r="M9" s="4"/>
      <c r="N9" s="8"/>
    </row>
    <row r="10" spans="1:14" ht="19.5" customHeight="1">
      <c r="A10" s="1" t="s">
        <v>37</v>
      </c>
      <c r="B10" s="1" t="s">
        <v>28</v>
      </c>
      <c r="C10" s="3">
        <f>(F10-H10)</f>
        <v>2.44375</v>
      </c>
      <c r="D10" s="5">
        <v>0.30000000000000004</v>
      </c>
      <c r="E10" s="3">
        <f>D10*$E$1</f>
        <v>42.300000000000004</v>
      </c>
      <c r="F10" s="9">
        <f>E10/16</f>
        <v>2.6437500000000003</v>
      </c>
      <c r="G10" s="10">
        <f>MOD(E10,16)</f>
        <v>10.300000000000004</v>
      </c>
      <c r="H10" s="11">
        <v>0.2</v>
      </c>
      <c r="I10" s="10"/>
      <c r="J10" s="3"/>
      <c r="K10" s="12">
        <v>5.49</v>
      </c>
      <c r="L10" s="12">
        <v>5.99</v>
      </c>
      <c r="M10" s="4"/>
      <c r="N10" s="8"/>
    </row>
    <row r="11" spans="1:12" ht="19.5" customHeight="1">
      <c r="A11" s="1" t="s">
        <v>38</v>
      </c>
      <c r="C11" s="3">
        <f>SUM(C3:C9)+C10/16</f>
        <v>17.412109375</v>
      </c>
      <c r="D11" s="5"/>
      <c r="E11" s="3">
        <f>SUM(E3:E10)</f>
        <v>486.45</v>
      </c>
      <c r="F11" s="9">
        <f>E11/16</f>
        <v>30.403125</v>
      </c>
      <c r="G11" s="10">
        <f>MOD(E11,16)</f>
        <v>6.449999999999989</v>
      </c>
      <c r="H11" s="3">
        <f>SUM(H3:H10)</f>
        <v>10.7</v>
      </c>
      <c r="I11" s="13"/>
      <c r="J11" s="3"/>
      <c r="K11" s="12"/>
      <c r="L11" s="12"/>
    </row>
    <row r="12" spans="1:9" ht="19.5" customHeight="1">
      <c r="A12" s="14">
        <f ca="1">NOW()</f>
        <v>43176.532150694446</v>
      </c>
      <c r="C12" s="1" t="s">
        <v>39</v>
      </c>
      <c r="E12" s="12" t="s">
        <v>40</v>
      </c>
      <c r="F12" s="5"/>
      <c r="G12" s="5"/>
      <c r="H12" s="5"/>
      <c r="I12" s="10"/>
    </row>
    <row r="13" spans="1:11" ht="19.5" customHeight="1">
      <c r="A13" s="1" t="s">
        <v>41</v>
      </c>
      <c r="C13" s="2">
        <f>F13-H13</f>
        <v>11.80875</v>
      </c>
      <c r="D13" s="1">
        <f>0.67*2</f>
        <v>1.34</v>
      </c>
      <c r="E13" s="2">
        <f>D13*$E$1</f>
        <v>188.94</v>
      </c>
      <c r="F13" s="3">
        <f>E13/16</f>
        <v>11.80875</v>
      </c>
      <c r="G13" s="3"/>
      <c r="H13" s="3">
        <v>0</v>
      </c>
      <c r="I13" s="10">
        <v>0</v>
      </c>
      <c r="J13" s="2"/>
      <c r="K13" s="12"/>
    </row>
    <row r="14" ht="19.5" customHeight="1">
      <c r="K14" s="12"/>
    </row>
    <row r="15" spans="1:3" ht="19.5" customHeight="1">
      <c r="A15" s="15">
        <v>43181</v>
      </c>
      <c r="C15" s="1" t="s">
        <v>42</v>
      </c>
    </row>
    <row r="16" spans="1:3" ht="12.75">
      <c r="A16" s="15">
        <v>43322</v>
      </c>
      <c r="C16" s="1" t="s">
        <v>43</v>
      </c>
    </row>
    <row r="17" spans="1:3" ht="12.75">
      <c r="A17" s="1">
        <f>A16-A15</f>
        <v>141</v>
      </c>
      <c r="C17" s="1" t="s">
        <v>44</v>
      </c>
    </row>
    <row r="18" spans="1:3" ht="12.75">
      <c r="A18" s="2">
        <f>A17/7</f>
        <v>20.142857142857142</v>
      </c>
      <c r="C18" s="1" t="s">
        <v>45</v>
      </c>
    </row>
    <row r="19" ht="12.75">
      <c r="A19" s="1" t="s">
        <v>46</v>
      </c>
    </row>
    <row r="20" ht="12.75">
      <c r="C20" s="1" t="s">
        <v>47</v>
      </c>
    </row>
    <row r="21" ht="12.75">
      <c r="A21" s="1" t="s">
        <v>48</v>
      </c>
    </row>
    <row r="22" ht="12.75">
      <c r="A22" s="1" t="s">
        <v>49</v>
      </c>
    </row>
    <row r="23" ht="12.75">
      <c r="A23" s="1" t="s">
        <v>50</v>
      </c>
    </row>
    <row r="24" ht="12.75">
      <c r="A24" s="1" t="s">
        <v>51</v>
      </c>
    </row>
    <row r="25" ht="12.75">
      <c r="A25" s="1" t="s">
        <v>52</v>
      </c>
    </row>
    <row r="26" ht="12.75">
      <c r="A26" s="1" t="s">
        <v>53</v>
      </c>
    </row>
  </sheetData>
  <sheetProtection sheet="1"/>
  <printOptions gridLines="1"/>
  <pageMargins left="0.11597222222222223" right="0.19930555555555557" top="0.2465277777777778" bottom="0.2534722222222222" header="0.5118055555555555" footer="0.511805555555555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 Self</cp:lastModifiedBy>
  <cp:lastPrinted>2018-03-17T19:47:06Z</cp:lastPrinted>
  <dcterms:modified xsi:type="dcterms:W3CDTF">2018-03-17T21:26:40Z</dcterms:modified>
  <cp:category/>
  <cp:version/>
  <cp:contentType/>
  <cp:contentStatus/>
  <cp:revision>23</cp:revision>
</cp:coreProperties>
</file>